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Horacio Falcao\Dropbox\02 INSEAD\03 - Admin\00 NCMC\02 - NCW\Negotiation Cases\The Football Transfer\"/>
    </mc:Choice>
  </mc:AlternateContent>
  <xr:revisionPtr revIDLastSave="0" documentId="13_ncr:1_{9276E320-6264-48A6-B8DD-F59E6296BC83}" xr6:coauthVersionLast="47" xr6:coauthVersionMax="47" xr10:uidLastSave="{00000000-0000-0000-0000-000000000000}"/>
  <bookViews>
    <workbookView xWindow="-98" yWindow="-98" windowWidth="21795" windowHeight="13875" firstSheet="1" activeTab="1" xr2:uid="{00000000-000D-0000-FFFF-FFFF00000000}"/>
  </bookViews>
  <sheets>
    <sheet name="Importance" sheetId="1" state="hidden" r:id="rId1"/>
    <sheet name="Points chart" sheetId="2" r:id="rId2"/>
    <sheet name="Sheet1" sheetId="3" state="hidden" r:id="rId3"/>
    <sheet name="Deal Maximizer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2" i="2"/>
  <c r="AA4" i="2" l="1"/>
  <c r="AA3" i="2"/>
  <c r="AA2" i="2"/>
  <c r="W2" i="2"/>
  <c r="W3" i="2"/>
  <c r="S2" i="2"/>
  <c r="S3" i="2"/>
  <c r="AB3" i="2" l="1"/>
  <c r="AB4" i="2"/>
  <c r="AB2" i="2"/>
  <c r="X2" i="2"/>
  <c r="X3" i="2"/>
  <c r="T2" i="2"/>
  <c r="T3" i="2"/>
  <c r="T7" i="2" l="1"/>
  <c r="AB7" i="2"/>
  <c r="X7" i="2"/>
  <c r="M6" i="2"/>
  <c r="N6" i="2"/>
  <c r="O6" i="2"/>
  <c r="P6" i="2"/>
  <c r="M7" i="2"/>
  <c r="N7" i="2"/>
  <c r="O7" i="2"/>
  <c r="P7" i="2"/>
  <c r="P3" i="2" l="1"/>
  <c r="P2" i="2"/>
  <c r="M2" i="2"/>
  <c r="N2" i="2"/>
  <c r="O2" i="2"/>
  <c r="M3" i="2"/>
  <c r="N3" i="2"/>
  <c r="O3" i="2"/>
  <c r="M4" i="2"/>
  <c r="N4" i="2"/>
  <c r="O4" i="2"/>
  <c r="P4" i="2"/>
  <c r="M5" i="2"/>
  <c r="N5" i="2"/>
  <c r="O5" i="2"/>
  <c r="P5" i="2"/>
  <c r="G37" i="3" l="1"/>
  <c r="G38" i="3"/>
  <c r="G17" i="3"/>
  <c r="G18" i="3"/>
  <c r="G19" i="3"/>
  <c r="G20" i="3"/>
  <c r="G25" i="3"/>
  <c r="G26" i="3"/>
  <c r="G31" i="3"/>
  <c r="G36" i="3"/>
  <c r="G30" i="3"/>
  <c r="G24" i="3"/>
  <c r="G16" i="3"/>
  <c r="G8" i="3"/>
  <c r="G9" i="3"/>
  <c r="G10" i="3"/>
  <c r="G11" i="3"/>
  <c r="G7" i="3"/>
  <c r="C32" i="3"/>
  <c r="G32" i="3" s="1"/>
  <c r="C27" i="3"/>
  <c r="G27" i="3" s="1"/>
  <c r="C21" i="3"/>
  <c r="G21" i="3" s="1"/>
  <c r="G41" i="3" l="1"/>
  <c r="L6" i="2" l="1"/>
  <c r="L7" i="2"/>
  <c r="L5" i="2"/>
  <c r="L4" i="2"/>
  <c r="L2" i="2"/>
  <c r="L3" i="2"/>
</calcChain>
</file>

<file path=xl/sharedStrings.xml><?xml version="1.0" encoding="utf-8"?>
<sst xmlns="http://schemas.openxmlformats.org/spreadsheetml/2006/main" count="207" uniqueCount="84">
  <si>
    <t>Relationship</t>
  </si>
  <si>
    <t>Substance</t>
  </si>
  <si>
    <t>Communication</t>
  </si>
  <si>
    <t xml:space="preserve"> - Salary</t>
  </si>
  <si>
    <t xml:space="preserve"> - Playing Position</t>
  </si>
  <si>
    <t xml:space="preserve"> - Investments in players</t>
  </si>
  <si>
    <t xml:space="preserve"> - London Job for Marina</t>
  </si>
  <si>
    <t xml:space="preserve"> - Does JM get fired?</t>
  </si>
  <si>
    <t>David Sosa</t>
  </si>
  <si>
    <t>Jeremy Manuel</t>
  </si>
  <si>
    <t>Adam Knight</t>
  </si>
  <si>
    <t>Anna Smith</t>
  </si>
  <si>
    <t xml:space="preserve"> - Investments in players (7)</t>
  </si>
  <si>
    <t xml:space="preserve"> - Salary (5)</t>
  </si>
  <si>
    <t xml:space="preserve"> - Playing Position/Marina Job(4) </t>
  </si>
  <si>
    <t>- JM fired (2)</t>
  </si>
  <si>
    <t>-Salary (35)</t>
  </si>
  <si>
    <t>-Marina Job (4)</t>
  </si>
  <si>
    <t>-JM fired (22)</t>
  </si>
  <si>
    <t xml:space="preserve"> -Playing Position (5)</t>
  </si>
  <si>
    <t>-Investments in players (3)</t>
  </si>
  <si>
    <t>- Club Choice (9)</t>
  </si>
  <si>
    <t>-Playing Position (4)</t>
  </si>
  <si>
    <t>- Salary (2)</t>
  </si>
  <si>
    <t>-JM fired (1)</t>
  </si>
  <si>
    <t>- Investments in players (6)</t>
  </si>
  <si>
    <t>-Marina Job (0)</t>
  </si>
  <si>
    <t>-Club Choice/JM fired/Playing Position/Salary (4)</t>
  </si>
  <si>
    <t>-Investment in players (2)</t>
  </si>
  <si>
    <t>-Marina Job (1)</t>
  </si>
  <si>
    <t>Agent points</t>
  </si>
  <si>
    <t>Player Points</t>
  </si>
  <si>
    <t>CEO points</t>
  </si>
  <si>
    <t>Coach Points</t>
  </si>
  <si>
    <t>£125,000</t>
  </si>
  <si>
    <t>£200,000</t>
  </si>
  <si>
    <t>£250,000</t>
  </si>
  <si>
    <t>£275,000</t>
  </si>
  <si>
    <t>£300,000</t>
  </si>
  <si>
    <t> 4</t>
  </si>
  <si>
    <t>Salary</t>
  </si>
  <si>
    <t>Stake</t>
  </si>
  <si>
    <t>Plays as striker in all games</t>
  </si>
  <si>
    <t>Plays 75% of games as striker and 25% as midfielder</t>
  </si>
  <si>
    <t>Plays 50% of games as striker and 50% as midfielder</t>
  </si>
  <si>
    <t>Plays 25% of games as striker and 75% as midfielder</t>
  </si>
  <si>
    <t>Stays as midfielder 100% of the games</t>
  </si>
  <si>
    <t>Proportion of games in position</t>
  </si>
  <si>
    <t>£100 million</t>
  </si>
  <si>
    <t>£75 million</t>
  </si>
  <si>
    <t xml:space="preserve">£50 million </t>
  </si>
  <si>
    <t>Budget for New Players</t>
  </si>
  <si>
    <t>Yes</t>
  </si>
  <si>
    <t>No</t>
  </si>
  <si>
    <t>Marina Job</t>
  </si>
  <si>
    <t>Jeremy Fired?</t>
  </si>
  <si>
    <t>Weekly Salary</t>
  </si>
  <si>
    <t>Issue</t>
  </si>
  <si>
    <t>Outcome</t>
  </si>
  <si>
    <t>Points for team</t>
  </si>
  <si>
    <t>Playing position</t>
  </si>
  <si>
    <t>Investment on players</t>
  </si>
  <si>
    <t>Does JM keep his job?</t>
  </si>
  <si>
    <t>MAXIMUM POSSIBLE</t>
  </si>
  <si>
    <t>GROUP</t>
  </si>
  <si>
    <t>Total points</t>
  </si>
  <si>
    <t>Agent fired, quit, stayed?</t>
  </si>
  <si>
    <t>David stayed or left?</t>
  </si>
  <si>
    <t>Agent negotiated without David (Yes/No)</t>
  </si>
  <si>
    <t>min</t>
  </si>
  <si>
    <t>max</t>
  </si>
  <si>
    <t>standard deviation</t>
  </si>
  <si>
    <t>Average</t>
  </si>
  <si>
    <t>Mode</t>
  </si>
  <si>
    <t>Median</t>
  </si>
  <si>
    <t>Stayed</t>
  </si>
  <si>
    <t>Count</t>
  </si>
  <si>
    <t>Percentage</t>
  </si>
  <si>
    <t>Left</t>
  </si>
  <si>
    <t xml:space="preserve"> </t>
  </si>
  <si>
    <t>fired</t>
  </si>
  <si>
    <t>quit</t>
  </si>
  <si>
    <t>stayed</t>
  </si>
  <si>
    <t>Fired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</si>
</sst>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9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quotePrefix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quotePrefix="1" applyBorder="1"/>
    <xf numFmtId="0" fontId="0" fillId="0" borderId="4" xfId="0" quotePrefix="1" applyBorder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wrapText="1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" fillId="0" borderId="24" xfId="0" applyFont="1" applyBorder="1" applyAlignment="1">
      <alignment wrapText="1"/>
    </xf>
    <xf numFmtId="0" fontId="0" fillId="0" borderId="16" xfId="0" applyBorder="1"/>
    <xf numFmtId="0" fontId="1" fillId="0" borderId="25" xfId="0" applyFont="1" applyBorder="1" applyAlignment="1">
      <alignment wrapText="1"/>
    </xf>
    <xf numFmtId="0" fontId="0" fillId="0" borderId="26" xfId="0" applyBorder="1"/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wrapText="1"/>
    </xf>
    <xf numFmtId="0" fontId="4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0" fontId="0" fillId="4" borderId="0" xfId="1" applyNumberFormat="1" applyFont="1" applyFill="1" applyAlignment="1">
      <alignment horizontal="center" vertical="center"/>
    </xf>
    <xf numFmtId="10" fontId="0" fillId="4" borderId="28" xfId="0" applyNumberForma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12"/>
  <sheetViews>
    <sheetView topLeftCell="C1" workbookViewId="0">
      <selection activeCell="F14" sqref="F14"/>
    </sheetView>
  </sheetViews>
  <sheetFormatPr defaultRowHeight="14.25" x14ac:dyDescent="0.45"/>
  <cols>
    <col min="1" max="1" width="11.1328125" bestFit="1" customWidth="1"/>
    <col min="2" max="2" width="25.86328125" customWidth="1"/>
    <col min="3" max="3" width="14.1328125" bestFit="1" customWidth="1"/>
    <col min="6" max="6" width="28.3984375" bestFit="1" customWidth="1"/>
    <col min="7" max="7" width="23.1328125" bestFit="1" customWidth="1"/>
    <col min="8" max="8" width="23.59765625" bestFit="1" customWidth="1"/>
    <col min="9" max="9" width="41.73046875" bestFit="1" customWidth="1"/>
  </cols>
  <sheetData>
    <row r="5" spans="1:9" ht="14.65" thickBot="1" x14ac:dyDescent="0.5"/>
    <row r="6" spans="1:9" ht="14.65" thickBot="1" x14ac:dyDescent="0.5">
      <c r="A6" s="2" t="s">
        <v>0</v>
      </c>
      <c r="B6" s="2" t="s">
        <v>1</v>
      </c>
      <c r="C6" s="2" t="s">
        <v>2</v>
      </c>
      <c r="F6" s="8" t="s">
        <v>8</v>
      </c>
      <c r="G6" s="9" t="s">
        <v>9</v>
      </c>
      <c r="H6" s="8" t="s">
        <v>10</v>
      </c>
      <c r="I6" s="8" t="s">
        <v>11</v>
      </c>
    </row>
    <row r="7" spans="1:9" x14ac:dyDescent="0.45">
      <c r="B7" s="1" t="s">
        <v>3</v>
      </c>
      <c r="F7" s="3" t="s">
        <v>12</v>
      </c>
      <c r="G7" s="1" t="s">
        <v>16</v>
      </c>
      <c r="H7" s="4" t="s">
        <v>21</v>
      </c>
      <c r="I7" s="4" t="s">
        <v>27</v>
      </c>
    </row>
    <row r="8" spans="1:9" x14ac:dyDescent="0.45">
      <c r="B8" s="1" t="s">
        <v>4</v>
      </c>
      <c r="F8" s="4" t="s">
        <v>13</v>
      </c>
      <c r="G8" s="1" t="s">
        <v>18</v>
      </c>
      <c r="H8" s="4" t="s">
        <v>25</v>
      </c>
      <c r="I8" s="4" t="s">
        <v>28</v>
      </c>
    </row>
    <row r="9" spans="1:9" ht="14.65" thickBot="1" x14ac:dyDescent="0.5">
      <c r="B9" t="s">
        <v>5</v>
      </c>
      <c r="F9" s="4" t="s">
        <v>14</v>
      </c>
      <c r="G9" s="1" t="s">
        <v>19</v>
      </c>
      <c r="H9" s="4" t="s">
        <v>22</v>
      </c>
      <c r="I9" s="6" t="s">
        <v>29</v>
      </c>
    </row>
    <row r="10" spans="1:9" x14ac:dyDescent="0.45">
      <c r="B10" t="s">
        <v>6</v>
      </c>
      <c r="F10" s="4" t="s">
        <v>15</v>
      </c>
      <c r="G10" s="1" t="s">
        <v>17</v>
      </c>
      <c r="H10" s="4" t="s">
        <v>23</v>
      </c>
    </row>
    <row r="11" spans="1:9" ht="14.65" thickBot="1" x14ac:dyDescent="0.5">
      <c r="B11" t="s">
        <v>7</v>
      </c>
      <c r="F11" s="5"/>
      <c r="G11" s="7" t="s">
        <v>20</v>
      </c>
      <c r="H11" s="4" t="s">
        <v>24</v>
      </c>
    </row>
    <row r="12" spans="1:9" ht="14.65" thickBot="1" x14ac:dyDescent="0.5">
      <c r="H12" s="6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26"/>
  <sheetViews>
    <sheetView tabSelected="1" zoomScaleNormal="100" workbookViewId="0">
      <pane ySplit="1" topLeftCell="A2" activePane="bottomLeft" state="frozen"/>
      <selection pane="bottomLeft" activeCell="D10" sqref="D10"/>
    </sheetView>
  </sheetViews>
  <sheetFormatPr defaultColWidth="9.1328125" defaultRowHeight="14.25" x14ac:dyDescent="0.45"/>
  <cols>
    <col min="1" max="1" width="9.265625" style="56" bestFit="1" customWidth="1"/>
    <col min="2" max="2" width="13.1328125" style="56" bestFit="1" customWidth="1"/>
    <col min="3" max="4" width="13.86328125" style="56" bestFit="1" customWidth="1"/>
    <col min="5" max="5" width="12.59765625" style="56" bestFit="1" customWidth="1"/>
    <col min="6" max="6" width="14.1328125" style="56" bestFit="1" customWidth="1"/>
    <col min="7" max="7" width="21.73046875" style="56" bestFit="1" customWidth="1"/>
    <col min="8" max="8" width="38.73046875" style="56" customWidth="1"/>
    <col min="9" max="9" width="26.1328125" style="56" customWidth="1"/>
    <col min="10" max="10" width="1.3984375" style="55" customWidth="1"/>
    <col min="11" max="11" width="17.86328125" style="55" bestFit="1" customWidth="1"/>
    <col min="12" max="12" width="11.3984375" style="55" bestFit="1" customWidth="1"/>
    <col min="13" max="13" width="12.265625" style="55" bestFit="1" customWidth="1"/>
    <col min="14" max="14" width="12.59765625" style="55" bestFit="1" customWidth="1"/>
    <col min="15" max="15" width="10.59765625" style="55" bestFit="1" customWidth="1"/>
    <col min="16" max="16" width="12.265625" style="55" bestFit="1" customWidth="1"/>
    <col min="17" max="17" width="1.3984375" style="55" bestFit="1" customWidth="1"/>
    <col min="18" max="18" width="19.3984375" style="55" bestFit="1" customWidth="1"/>
    <col min="19" max="19" width="6.265625" style="55" bestFit="1" customWidth="1"/>
    <col min="20" max="20" width="11" style="55" bestFit="1" customWidth="1"/>
    <col min="21" max="21" width="1.3984375" style="55" bestFit="1" customWidth="1"/>
    <col min="22" max="22" width="38.73046875" style="55" bestFit="1" customWidth="1"/>
    <col min="23" max="23" width="6.265625" style="55" bestFit="1" customWidth="1"/>
    <col min="24" max="24" width="11" style="55" bestFit="1" customWidth="1"/>
    <col min="25" max="25" width="1.3984375" style="55" bestFit="1" customWidth="1"/>
    <col min="26" max="26" width="23.86328125" style="55" bestFit="1" customWidth="1"/>
    <col min="27" max="27" width="6.265625" style="55" bestFit="1" customWidth="1"/>
    <col min="28" max="28" width="11" style="55" bestFit="1" customWidth="1"/>
    <col min="29" max="16384" width="9.1328125" style="55"/>
  </cols>
  <sheetData>
    <row r="1" spans="1:28" x14ac:dyDescent="0.45">
      <c r="A1" s="54" t="s">
        <v>64</v>
      </c>
      <c r="B1" s="54" t="s">
        <v>65</v>
      </c>
      <c r="C1" s="54" t="s">
        <v>30</v>
      </c>
      <c r="D1" s="54" t="s">
        <v>31</v>
      </c>
      <c r="E1" s="54" t="s">
        <v>32</v>
      </c>
      <c r="F1" s="54" t="s">
        <v>33</v>
      </c>
      <c r="G1" s="54" t="s">
        <v>67</v>
      </c>
      <c r="H1" s="54" t="s">
        <v>68</v>
      </c>
      <c r="I1" s="54" t="s">
        <v>66</v>
      </c>
      <c r="J1" s="55" t="s">
        <v>79</v>
      </c>
      <c r="K1" s="54"/>
      <c r="L1" s="54" t="s">
        <v>65</v>
      </c>
      <c r="M1" s="54" t="s">
        <v>30</v>
      </c>
      <c r="N1" s="54" t="s">
        <v>31</v>
      </c>
      <c r="O1" s="54" t="s">
        <v>32</v>
      </c>
      <c r="P1" s="54" t="s">
        <v>33</v>
      </c>
      <c r="Q1" s="55" t="s">
        <v>79</v>
      </c>
      <c r="R1" s="54" t="s">
        <v>67</v>
      </c>
      <c r="S1" s="54" t="s">
        <v>76</v>
      </c>
      <c r="T1" s="54" t="s">
        <v>77</v>
      </c>
      <c r="U1" s="55" t="s">
        <v>79</v>
      </c>
      <c r="V1" s="54" t="s">
        <v>68</v>
      </c>
      <c r="W1" s="54" t="s">
        <v>76</v>
      </c>
      <c r="X1" s="54" t="s">
        <v>77</v>
      </c>
      <c r="Y1" s="55" t="s">
        <v>79</v>
      </c>
      <c r="Z1" s="54" t="s">
        <v>66</v>
      </c>
      <c r="AA1" s="54" t="s">
        <v>76</v>
      </c>
      <c r="AB1" s="54" t="s">
        <v>77</v>
      </c>
    </row>
    <row r="2" spans="1:28" x14ac:dyDescent="0.45">
      <c r="A2" s="56">
        <v>1</v>
      </c>
      <c r="B2" s="56">
        <f>IF(COUNTBLANK(C2:F2)&gt;0,"",SUM(C2:F2))</f>
        <v>10</v>
      </c>
      <c r="C2" s="56">
        <v>-20</v>
      </c>
      <c r="D2" s="56">
        <v>12</v>
      </c>
      <c r="E2" s="56">
        <v>6</v>
      </c>
      <c r="F2" s="56">
        <v>12</v>
      </c>
      <c r="G2" s="56" t="s">
        <v>75</v>
      </c>
      <c r="H2" s="56" t="s">
        <v>52</v>
      </c>
      <c r="I2" s="56" t="s">
        <v>83</v>
      </c>
      <c r="K2" s="54" t="s">
        <v>69</v>
      </c>
      <c r="L2" s="57">
        <f>MIN(B2:B126)</f>
        <v>4</v>
      </c>
      <c r="M2" s="57">
        <f t="shared" ref="M2:O2" si="0">MIN(C2:C126)</f>
        <v>-20</v>
      </c>
      <c r="N2" s="57">
        <f t="shared" si="0"/>
        <v>6</v>
      </c>
      <c r="O2" s="57">
        <f t="shared" si="0"/>
        <v>2</v>
      </c>
      <c r="P2" s="57">
        <f>MIN(F2:F126)</f>
        <v>-3</v>
      </c>
      <c r="R2" s="55" t="s">
        <v>75</v>
      </c>
      <c r="S2" s="55">
        <f>COUNTIF(G2:G126,R2)</f>
        <v>24</v>
      </c>
      <c r="T2" s="58">
        <f>S2/SUM(S2:S3)</f>
        <v>0.96</v>
      </c>
      <c r="V2" s="55" t="s">
        <v>52</v>
      </c>
      <c r="W2" s="55">
        <f>COUNTIF(H2:H126,V2)</f>
        <v>3</v>
      </c>
      <c r="X2" s="58">
        <f>W2/SUM(W2:W3)</f>
        <v>0.12</v>
      </c>
      <c r="Z2" s="55" t="s">
        <v>80</v>
      </c>
      <c r="AA2" s="55">
        <f>COUNTIF(I2:I126,Z2)</f>
        <v>7</v>
      </c>
      <c r="AB2" s="58">
        <f>AA2/SUM(AA2:AA4)</f>
        <v>0.28000000000000003</v>
      </c>
    </row>
    <row r="3" spans="1:28" x14ac:dyDescent="0.45">
      <c r="A3" s="56">
        <v>2</v>
      </c>
      <c r="B3" s="56">
        <f t="shared" ref="B3:B66" si="1">IF(COUNTBLANK(C3:F3)&gt;0,"",SUM(C3:F3))</f>
        <v>4</v>
      </c>
      <c r="C3" s="56">
        <v>-20</v>
      </c>
      <c r="D3" s="56">
        <v>12</v>
      </c>
      <c r="E3" s="56">
        <v>6</v>
      </c>
      <c r="F3" s="56">
        <v>6</v>
      </c>
      <c r="G3" s="56" t="s">
        <v>75</v>
      </c>
      <c r="H3" s="56" t="s">
        <v>53</v>
      </c>
      <c r="I3" s="56" t="s">
        <v>83</v>
      </c>
      <c r="K3" s="54" t="s">
        <v>70</v>
      </c>
      <c r="L3" s="57">
        <f>MAX(B2:B126)</f>
        <v>38</v>
      </c>
      <c r="M3" s="57">
        <f t="shared" ref="M3:O3" si="2">MAX(C2:C126)</f>
        <v>10</v>
      </c>
      <c r="N3" s="57">
        <f t="shared" si="2"/>
        <v>15</v>
      </c>
      <c r="O3" s="57">
        <f t="shared" si="2"/>
        <v>8</v>
      </c>
      <c r="P3" s="57">
        <f>MAX(F2:F126)</f>
        <v>13</v>
      </c>
      <c r="R3" s="55" t="s">
        <v>78</v>
      </c>
      <c r="S3" s="55">
        <f>COUNTIF(G2:G126,R3)</f>
        <v>1</v>
      </c>
      <c r="T3" s="58">
        <f>S3/SUM(S2:S3)</f>
        <v>0.04</v>
      </c>
      <c r="V3" s="55" t="s">
        <v>53</v>
      </c>
      <c r="W3" s="55">
        <f>COUNTIF(H2:H126,V3)</f>
        <v>22</v>
      </c>
      <c r="X3" s="58">
        <f>W3/SUM(W2:W3)</f>
        <v>0.88</v>
      </c>
      <c r="Z3" s="55" t="s">
        <v>81</v>
      </c>
      <c r="AA3" s="55">
        <f>COUNTIF(I2:I126,Z3)</f>
        <v>0</v>
      </c>
      <c r="AB3" s="58">
        <f>AA3/SUM(AA2:AA4)</f>
        <v>0</v>
      </c>
    </row>
    <row r="4" spans="1:28" x14ac:dyDescent="0.45">
      <c r="A4" s="56">
        <v>3</v>
      </c>
      <c r="B4" s="56">
        <f t="shared" si="1"/>
        <v>32</v>
      </c>
      <c r="C4" s="56">
        <v>6</v>
      </c>
      <c r="D4" s="56">
        <v>12</v>
      </c>
      <c r="E4" s="56">
        <v>5</v>
      </c>
      <c r="F4" s="56">
        <v>9</v>
      </c>
      <c r="G4" s="56" t="s">
        <v>75</v>
      </c>
      <c r="H4" s="56" t="s">
        <v>53</v>
      </c>
      <c r="I4" s="56" t="s">
        <v>75</v>
      </c>
      <c r="K4" s="54" t="s">
        <v>71</v>
      </c>
      <c r="L4" s="57">
        <f>_xlfn.STDEV.S(B2:B126)</f>
        <v>12.661555986528668</v>
      </c>
      <c r="M4" s="57">
        <f t="shared" ref="M4:P4" si="3">_xlfn.STDEV.S(C2:C126)</f>
        <v>12.881899445863304</v>
      </c>
      <c r="N4" s="57">
        <f t="shared" si="3"/>
        <v>2.1828879952943083</v>
      </c>
      <c r="O4" s="57">
        <f t="shared" si="3"/>
        <v>1.5577761927397231</v>
      </c>
      <c r="P4" s="57">
        <f t="shared" si="3"/>
        <v>3.3040379335998349</v>
      </c>
      <c r="Z4" s="55" t="s">
        <v>82</v>
      </c>
      <c r="AA4" s="55">
        <f>COUNTIF(I2:I126,Z4)</f>
        <v>18</v>
      </c>
      <c r="AB4" s="58">
        <f>AA4/SUM(AA2:AA4)</f>
        <v>0.72</v>
      </c>
    </row>
    <row r="5" spans="1:28" x14ac:dyDescent="0.45">
      <c r="A5" s="56">
        <v>4</v>
      </c>
      <c r="B5" s="56">
        <f t="shared" si="1"/>
        <v>36</v>
      </c>
      <c r="C5" s="56">
        <v>8</v>
      </c>
      <c r="D5" s="56">
        <v>14</v>
      </c>
      <c r="E5" s="56">
        <v>6</v>
      </c>
      <c r="F5" s="56">
        <v>8</v>
      </c>
      <c r="G5" s="56" t="s">
        <v>75</v>
      </c>
      <c r="H5" s="56" t="s">
        <v>53</v>
      </c>
      <c r="I5" s="56" t="s">
        <v>75</v>
      </c>
      <c r="K5" s="54" t="s">
        <v>72</v>
      </c>
      <c r="L5" s="57">
        <f>AVERAGE(B2:B126)</f>
        <v>24.74</v>
      </c>
      <c r="M5" s="57">
        <f t="shared" ref="M5:P5" si="4">AVERAGE(C2:C126)</f>
        <v>-2.12</v>
      </c>
      <c r="N5" s="57">
        <f t="shared" si="4"/>
        <v>12.34</v>
      </c>
      <c r="O5" s="57">
        <f t="shared" si="4"/>
        <v>5.52</v>
      </c>
      <c r="P5" s="57">
        <f t="shared" si="4"/>
        <v>9</v>
      </c>
    </row>
    <row r="6" spans="1:28" x14ac:dyDescent="0.45">
      <c r="A6" s="56">
        <v>5</v>
      </c>
      <c r="B6" s="56">
        <f t="shared" si="1"/>
        <v>38</v>
      </c>
      <c r="C6" s="56">
        <v>10</v>
      </c>
      <c r="D6" s="56">
        <v>14</v>
      </c>
      <c r="E6" s="56">
        <v>6</v>
      </c>
      <c r="F6" s="56">
        <v>8</v>
      </c>
      <c r="G6" s="56" t="s">
        <v>75</v>
      </c>
      <c r="H6" s="56" t="s">
        <v>53</v>
      </c>
      <c r="I6" s="56" t="s">
        <v>75</v>
      </c>
      <c r="K6" s="54" t="s">
        <v>73</v>
      </c>
      <c r="L6" s="55">
        <f>MODE(B2:B126)</f>
        <v>36</v>
      </c>
      <c r="M6" s="55">
        <f>MODE(C2:C126)</f>
        <v>8</v>
      </c>
      <c r="N6" s="55">
        <f t="shared" ref="N6:P6" si="5">MODE(D2:D126)</f>
        <v>14</v>
      </c>
      <c r="O6" s="55">
        <f t="shared" si="5"/>
        <v>6</v>
      </c>
      <c r="P6" s="55">
        <f t="shared" si="5"/>
        <v>8</v>
      </c>
    </row>
    <row r="7" spans="1:28" ht="14.65" thickBot="1" x14ac:dyDescent="0.5">
      <c r="A7" s="56">
        <v>6</v>
      </c>
      <c r="B7" s="56">
        <f t="shared" si="1"/>
        <v>36</v>
      </c>
      <c r="C7" s="56">
        <v>8</v>
      </c>
      <c r="D7" s="56">
        <v>14</v>
      </c>
      <c r="E7" s="56">
        <v>6</v>
      </c>
      <c r="F7" s="56">
        <v>8</v>
      </c>
      <c r="G7" s="56" t="s">
        <v>75</v>
      </c>
      <c r="H7" s="56" t="s">
        <v>53</v>
      </c>
      <c r="I7" s="56" t="s">
        <v>75</v>
      </c>
      <c r="K7" s="54" t="s">
        <v>74</v>
      </c>
      <c r="L7" s="55">
        <f>MEDIAN(B2:B126)</f>
        <v>31</v>
      </c>
      <c r="M7" s="55">
        <f t="shared" ref="M7:P7" si="6">MEDIAN(C2:C126)</f>
        <v>6</v>
      </c>
      <c r="N7" s="55">
        <f t="shared" si="6"/>
        <v>12</v>
      </c>
      <c r="O7" s="55">
        <f t="shared" si="6"/>
        <v>6</v>
      </c>
      <c r="P7" s="55">
        <f t="shared" si="6"/>
        <v>8</v>
      </c>
      <c r="T7" s="59">
        <f>SUM(T2:T3)</f>
        <v>1</v>
      </c>
      <c r="X7" s="59">
        <f>SUM(X2:X3)</f>
        <v>1</v>
      </c>
      <c r="AB7" s="59">
        <f>SUM(AB2:AB4)</f>
        <v>1</v>
      </c>
    </row>
    <row r="8" spans="1:28" ht="14.65" thickTop="1" x14ac:dyDescent="0.45">
      <c r="A8" s="56">
        <v>7</v>
      </c>
      <c r="B8" s="56">
        <f t="shared" si="1"/>
        <v>36</v>
      </c>
      <c r="C8" s="56">
        <v>8</v>
      </c>
      <c r="D8" s="56">
        <v>14</v>
      </c>
      <c r="E8" s="56">
        <v>6</v>
      </c>
      <c r="F8" s="56">
        <v>8</v>
      </c>
      <c r="G8" s="56" t="s">
        <v>75</v>
      </c>
      <c r="H8" s="56" t="s">
        <v>53</v>
      </c>
      <c r="I8" s="56" t="s">
        <v>75</v>
      </c>
    </row>
    <row r="9" spans="1:28" x14ac:dyDescent="0.45">
      <c r="A9" s="56">
        <v>8</v>
      </c>
      <c r="B9" s="56">
        <f t="shared" si="1"/>
        <v>36</v>
      </c>
      <c r="C9" s="56">
        <v>8</v>
      </c>
      <c r="D9" s="56">
        <v>14</v>
      </c>
      <c r="E9" s="56">
        <v>6</v>
      </c>
      <c r="F9" s="56">
        <v>8</v>
      </c>
      <c r="G9" s="56" t="s">
        <v>75</v>
      </c>
      <c r="H9" s="56" t="s">
        <v>53</v>
      </c>
      <c r="I9" s="56" t="s">
        <v>75</v>
      </c>
    </row>
    <row r="10" spans="1:28" x14ac:dyDescent="0.45">
      <c r="A10" s="56">
        <v>9</v>
      </c>
      <c r="B10" s="56">
        <f t="shared" si="1"/>
        <v>36</v>
      </c>
      <c r="C10" s="56">
        <v>8</v>
      </c>
      <c r="D10" s="56">
        <v>14</v>
      </c>
      <c r="E10" s="56">
        <v>6</v>
      </c>
      <c r="F10" s="56">
        <v>8</v>
      </c>
      <c r="G10" s="56" t="s">
        <v>75</v>
      </c>
      <c r="H10" s="56" t="s">
        <v>53</v>
      </c>
      <c r="I10" s="56" t="s">
        <v>75</v>
      </c>
    </row>
    <row r="11" spans="1:28" x14ac:dyDescent="0.45">
      <c r="A11" s="56">
        <v>10</v>
      </c>
      <c r="B11" s="56">
        <f t="shared" si="1"/>
        <v>31</v>
      </c>
      <c r="C11" s="56">
        <v>4</v>
      </c>
      <c r="D11" s="56">
        <v>12</v>
      </c>
      <c r="E11" s="56">
        <v>3</v>
      </c>
      <c r="F11" s="56">
        <v>12</v>
      </c>
      <c r="G11" s="56" t="s">
        <v>75</v>
      </c>
      <c r="H11" s="56" t="s">
        <v>53</v>
      </c>
      <c r="I11" s="56" t="s">
        <v>75</v>
      </c>
    </row>
    <row r="12" spans="1:28" x14ac:dyDescent="0.45">
      <c r="A12" s="56">
        <v>11</v>
      </c>
      <c r="B12" s="56">
        <f t="shared" si="1"/>
        <v>38</v>
      </c>
      <c r="C12" s="56">
        <v>9</v>
      </c>
      <c r="D12" s="56">
        <v>15</v>
      </c>
      <c r="E12" s="56">
        <v>7</v>
      </c>
      <c r="F12" s="56">
        <v>7</v>
      </c>
      <c r="G12" s="56" t="s">
        <v>75</v>
      </c>
      <c r="H12" s="56" t="s">
        <v>53</v>
      </c>
      <c r="I12" s="56" t="s">
        <v>75</v>
      </c>
    </row>
    <row r="13" spans="1:28" x14ac:dyDescent="0.45">
      <c r="A13" s="56">
        <v>12</v>
      </c>
      <c r="B13" s="56">
        <f t="shared" si="1"/>
        <v>18</v>
      </c>
      <c r="C13" s="56">
        <v>8</v>
      </c>
      <c r="D13" s="56">
        <v>11</v>
      </c>
      <c r="E13" s="56">
        <v>2</v>
      </c>
      <c r="F13" s="56">
        <v>-3</v>
      </c>
      <c r="G13" s="56" t="s">
        <v>78</v>
      </c>
      <c r="H13" s="56" t="s">
        <v>53</v>
      </c>
      <c r="I13" s="56" t="s">
        <v>75</v>
      </c>
    </row>
    <row r="14" spans="1:28" x14ac:dyDescent="0.45">
      <c r="A14" s="56">
        <v>13</v>
      </c>
      <c r="B14" s="56">
        <f t="shared" si="1"/>
        <v>10</v>
      </c>
      <c r="C14" s="56">
        <v>-20</v>
      </c>
      <c r="D14" s="56">
        <v>12</v>
      </c>
      <c r="E14" s="56">
        <v>6</v>
      </c>
      <c r="F14" s="56">
        <v>12</v>
      </c>
      <c r="G14" s="56" t="s">
        <v>75</v>
      </c>
      <c r="H14" s="56" t="s">
        <v>53</v>
      </c>
      <c r="I14" s="56" t="s">
        <v>83</v>
      </c>
    </row>
    <row r="15" spans="1:28" x14ac:dyDescent="0.45">
      <c r="A15" s="56">
        <v>14</v>
      </c>
      <c r="B15" s="56">
        <f t="shared" si="1"/>
        <v>36</v>
      </c>
      <c r="C15" s="56">
        <v>8</v>
      </c>
      <c r="D15" s="56">
        <v>14</v>
      </c>
      <c r="E15" s="56">
        <v>6</v>
      </c>
      <c r="F15" s="56">
        <v>8</v>
      </c>
      <c r="G15" s="56" t="s">
        <v>75</v>
      </c>
      <c r="H15" s="56" t="s">
        <v>52</v>
      </c>
      <c r="I15" s="56" t="s">
        <v>75</v>
      </c>
    </row>
    <row r="16" spans="1:28" x14ac:dyDescent="0.45">
      <c r="A16" s="56">
        <v>15</v>
      </c>
      <c r="B16" s="56">
        <f t="shared" si="1"/>
        <v>11</v>
      </c>
      <c r="C16" s="56">
        <v>-20</v>
      </c>
      <c r="D16" s="56">
        <v>12</v>
      </c>
      <c r="E16" s="56">
        <v>6</v>
      </c>
      <c r="F16" s="56">
        <v>13</v>
      </c>
      <c r="G16" s="56" t="s">
        <v>75</v>
      </c>
      <c r="H16" s="56" t="s">
        <v>52</v>
      </c>
      <c r="I16" s="56" t="s">
        <v>83</v>
      </c>
    </row>
    <row r="17" spans="1:9" x14ac:dyDescent="0.45">
      <c r="A17" s="56">
        <v>16</v>
      </c>
      <c r="B17" s="56">
        <f t="shared" si="1"/>
        <v>36</v>
      </c>
      <c r="C17" s="56">
        <v>8</v>
      </c>
      <c r="D17" s="56">
        <v>14</v>
      </c>
      <c r="E17" s="56">
        <v>6</v>
      </c>
      <c r="F17" s="56">
        <v>8</v>
      </c>
      <c r="G17" s="56" t="s">
        <v>75</v>
      </c>
      <c r="H17" s="56" t="s">
        <v>53</v>
      </c>
      <c r="I17" s="56" t="s">
        <v>75</v>
      </c>
    </row>
    <row r="18" spans="1:9" x14ac:dyDescent="0.45">
      <c r="A18" s="56">
        <v>17</v>
      </c>
      <c r="B18" s="56">
        <f t="shared" si="1"/>
        <v>10</v>
      </c>
      <c r="C18" s="56">
        <v>-20</v>
      </c>
      <c r="D18" s="56">
        <v>12</v>
      </c>
      <c r="E18" s="56">
        <v>6</v>
      </c>
      <c r="F18" s="56">
        <v>12</v>
      </c>
      <c r="G18" s="56" t="s">
        <v>75</v>
      </c>
      <c r="H18" s="56" t="s">
        <v>53</v>
      </c>
      <c r="I18" s="56" t="s">
        <v>83</v>
      </c>
    </row>
    <row r="19" spans="1:9" x14ac:dyDescent="0.45">
      <c r="A19" s="56">
        <v>18</v>
      </c>
      <c r="B19" s="56">
        <f t="shared" si="1"/>
        <v>36</v>
      </c>
      <c r="C19" s="56">
        <v>8</v>
      </c>
      <c r="D19" s="56">
        <v>14</v>
      </c>
      <c r="E19" s="56">
        <v>6</v>
      </c>
      <c r="F19" s="56">
        <v>8</v>
      </c>
      <c r="G19" s="56" t="s">
        <v>75</v>
      </c>
      <c r="H19" s="56" t="s">
        <v>53</v>
      </c>
      <c r="I19" s="56" t="s">
        <v>75</v>
      </c>
    </row>
    <row r="20" spans="1:9" x14ac:dyDescent="0.45">
      <c r="A20" s="56">
        <v>19</v>
      </c>
      <c r="B20" s="56">
        <f t="shared" si="1"/>
        <v>22</v>
      </c>
      <c r="C20" s="56">
        <v>3</v>
      </c>
      <c r="D20" s="56">
        <v>6</v>
      </c>
      <c r="E20" s="56">
        <v>2</v>
      </c>
      <c r="F20" s="56">
        <v>11</v>
      </c>
      <c r="G20" s="56" t="s">
        <v>75</v>
      </c>
      <c r="H20" s="56" t="s">
        <v>53</v>
      </c>
      <c r="I20" s="56" t="s">
        <v>75</v>
      </c>
    </row>
    <row r="21" spans="1:9" x14ac:dyDescent="0.45">
      <c r="A21" s="56">
        <v>20</v>
      </c>
      <c r="B21" s="56">
        <f t="shared" si="1"/>
        <v>10</v>
      </c>
      <c r="C21" s="56">
        <v>-20</v>
      </c>
      <c r="D21" s="56">
        <v>12</v>
      </c>
      <c r="E21" s="56">
        <v>6</v>
      </c>
      <c r="F21" s="56">
        <v>12</v>
      </c>
      <c r="G21" s="56" t="s">
        <v>75</v>
      </c>
      <c r="H21" s="56" t="s">
        <v>53</v>
      </c>
      <c r="I21" s="56" t="s">
        <v>83</v>
      </c>
    </row>
    <row r="22" spans="1:9" x14ac:dyDescent="0.45">
      <c r="A22" s="56">
        <v>21</v>
      </c>
      <c r="B22" s="56">
        <f t="shared" si="1"/>
        <v>6</v>
      </c>
      <c r="C22" s="56">
        <v>-20</v>
      </c>
      <c r="D22" s="56">
        <v>11</v>
      </c>
      <c r="E22" s="56">
        <v>8</v>
      </c>
      <c r="F22" s="56">
        <v>7</v>
      </c>
      <c r="G22" s="56" t="s">
        <v>75</v>
      </c>
      <c r="H22" s="56" t="s">
        <v>53</v>
      </c>
      <c r="I22" s="56" t="s">
        <v>75</v>
      </c>
    </row>
    <row r="23" spans="1:9" x14ac:dyDescent="0.45">
      <c r="A23" s="56">
        <v>22</v>
      </c>
      <c r="B23" s="56">
        <f t="shared" si="1"/>
        <v>36</v>
      </c>
      <c r="C23" s="56">
        <v>8</v>
      </c>
      <c r="D23" s="56">
        <v>14</v>
      </c>
      <c r="E23" s="56">
        <v>6</v>
      </c>
      <c r="F23" s="56">
        <v>8</v>
      </c>
      <c r="G23" s="56" t="s">
        <v>75</v>
      </c>
      <c r="H23" s="56" t="s">
        <v>53</v>
      </c>
      <c r="I23" s="56" t="s">
        <v>75</v>
      </c>
    </row>
    <row r="24" spans="1:9" x14ac:dyDescent="0.45">
      <c r="A24" s="56">
        <v>23</v>
      </c>
      <c r="B24" s="56">
        <f t="shared" si="1"/>
        <v>24</v>
      </c>
      <c r="C24" s="56">
        <v>-2</v>
      </c>
      <c r="D24" s="56">
        <v>9</v>
      </c>
      <c r="E24" s="56">
        <v>4</v>
      </c>
      <c r="F24" s="56">
        <v>13</v>
      </c>
      <c r="G24" s="56" t="s">
        <v>75</v>
      </c>
      <c r="H24" s="56" t="s">
        <v>53</v>
      </c>
      <c r="I24" s="56" t="s">
        <v>75</v>
      </c>
    </row>
    <row r="25" spans="1:9" x14ac:dyDescent="0.45">
      <c r="A25" s="56">
        <v>24</v>
      </c>
      <c r="B25" s="56">
        <f t="shared" si="1"/>
        <v>25</v>
      </c>
      <c r="C25" s="56">
        <v>-3</v>
      </c>
      <c r="D25" s="56">
        <v>13</v>
      </c>
      <c r="E25" s="56">
        <v>3</v>
      </c>
      <c r="F25" s="56">
        <v>12</v>
      </c>
      <c r="G25" s="56" t="s">
        <v>75</v>
      </c>
      <c r="H25" s="56" t="s">
        <v>53</v>
      </c>
      <c r="I25" s="56" t="s">
        <v>75</v>
      </c>
    </row>
    <row r="26" spans="1:9" x14ac:dyDescent="0.45">
      <c r="A26" s="56">
        <v>25</v>
      </c>
      <c r="B26" s="56">
        <f t="shared" si="1"/>
        <v>5.5</v>
      </c>
      <c r="C26" s="56">
        <v>-20</v>
      </c>
      <c r="D26" s="56">
        <v>7.5</v>
      </c>
      <c r="E26" s="56">
        <v>8</v>
      </c>
      <c r="F26" s="56">
        <v>10</v>
      </c>
      <c r="G26" s="56" t="s">
        <v>75</v>
      </c>
      <c r="H26" s="56" t="s">
        <v>53</v>
      </c>
      <c r="I26" s="56" t="s">
        <v>83</v>
      </c>
    </row>
    <row r="27" spans="1:9" x14ac:dyDescent="0.45">
      <c r="A27" s="56">
        <v>26</v>
      </c>
      <c r="B27" s="56" t="str">
        <f t="shared" si="1"/>
        <v/>
      </c>
    </row>
    <row r="28" spans="1:9" x14ac:dyDescent="0.45">
      <c r="A28" s="56">
        <v>27</v>
      </c>
      <c r="B28" s="56" t="str">
        <f t="shared" si="1"/>
        <v/>
      </c>
    </row>
    <row r="29" spans="1:9" x14ac:dyDescent="0.45">
      <c r="A29" s="56">
        <v>28</v>
      </c>
      <c r="B29" s="56" t="str">
        <f t="shared" si="1"/>
        <v/>
      </c>
    </row>
    <row r="30" spans="1:9" x14ac:dyDescent="0.45">
      <c r="A30" s="56">
        <v>29</v>
      </c>
      <c r="B30" s="56" t="str">
        <f t="shared" si="1"/>
        <v/>
      </c>
    </row>
    <row r="31" spans="1:9" x14ac:dyDescent="0.45">
      <c r="A31" s="56">
        <v>30</v>
      </c>
      <c r="B31" s="56" t="str">
        <f t="shared" si="1"/>
        <v/>
      </c>
    </row>
    <row r="32" spans="1:9" x14ac:dyDescent="0.45">
      <c r="A32" s="56">
        <v>31</v>
      </c>
      <c r="B32" s="56" t="str">
        <f t="shared" si="1"/>
        <v/>
      </c>
    </row>
    <row r="33" spans="1:2" x14ac:dyDescent="0.45">
      <c r="A33" s="56">
        <v>32</v>
      </c>
      <c r="B33" s="56" t="str">
        <f t="shared" si="1"/>
        <v/>
      </c>
    </row>
    <row r="34" spans="1:2" x14ac:dyDescent="0.45">
      <c r="A34" s="56">
        <v>33</v>
      </c>
      <c r="B34" s="56" t="str">
        <f t="shared" si="1"/>
        <v/>
      </c>
    </row>
    <row r="35" spans="1:2" x14ac:dyDescent="0.45">
      <c r="A35" s="56">
        <v>34</v>
      </c>
      <c r="B35" s="56" t="str">
        <f t="shared" si="1"/>
        <v/>
      </c>
    </row>
    <row r="36" spans="1:2" x14ac:dyDescent="0.45">
      <c r="A36" s="56">
        <v>35</v>
      </c>
      <c r="B36" s="56" t="str">
        <f t="shared" si="1"/>
        <v/>
      </c>
    </row>
    <row r="37" spans="1:2" x14ac:dyDescent="0.45">
      <c r="A37" s="56">
        <v>36</v>
      </c>
      <c r="B37" s="56" t="str">
        <f t="shared" si="1"/>
        <v/>
      </c>
    </row>
    <row r="38" spans="1:2" x14ac:dyDescent="0.45">
      <c r="A38" s="56">
        <v>37</v>
      </c>
      <c r="B38" s="56" t="str">
        <f t="shared" si="1"/>
        <v/>
      </c>
    </row>
    <row r="39" spans="1:2" x14ac:dyDescent="0.45">
      <c r="A39" s="56">
        <v>38</v>
      </c>
      <c r="B39" s="56" t="str">
        <f t="shared" si="1"/>
        <v/>
      </c>
    </row>
    <row r="40" spans="1:2" x14ac:dyDescent="0.45">
      <c r="A40" s="56">
        <v>39</v>
      </c>
      <c r="B40" s="56" t="str">
        <f t="shared" si="1"/>
        <v/>
      </c>
    </row>
    <row r="41" spans="1:2" x14ac:dyDescent="0.45">
      <c r="A41" s="56">
        <v>40</v>
      </c>
      <c r="B41" s="56" t="str">
        <f t="shared" si="1"/>
        <v/>
      </c>
    </row>
    <row r="42" spans="1:2" x14ac:dyDescent="0.45">
      <c r="A42" s="56">
        <v>41</v>
      </c>
      <c r="B42" s="56" t="str">
        <f t="shared" si="1"/>
        <v/>
      </c>
    </row>
    <row r="43" spans="1:2" x14ac:dyDescent="0.45">
      <c r="A43" s="56">
        <v>42</v>
      </c>
      <c r="B43" s="56" t="str">
        <f t="shared" si="1"/>
        <v/>
      </c>
    </row>
    <row r="44" spans="1:2" x14ac:dyDescent="0.45">
      <c r="A44" s="56">
        <v>43</v>
      </c>
      <c r="B44" s="56" t="str">
        <f t="shared" si="1"/>
        <v/>
      </c>
    </row>
    <row r="45" spans="1:2" x14ac:dyDescent="0.45">
      <c r="A45" s="56">
        <v>44</v>
      </c>
      <c r="B45" s="56" t="str">
        <f t="shared" si="1"/>
        <v/>
      </c>
    </row>
    <row r="46" spans="1:2" x14ac:dyDescent="0.45">
      <c r="A46" s="56">
        <v>45</v>
      </c>
      <c r="B46" s="56" t="str">
        <f t="shared" si="1"/>
        <v/>
      </c>
    </row>
    <row r="47" spans="1:2" x14ac:dyDescent="0.45">
      <c r="A47" s="56">
        <v>46</v>
      </c>
      <c r="B47" s="56" t="str">
        <f t="shared" si="1"/>
        <v/>
      </c>
    </row>
    <row r="48" spans="1:2" x14ac:dyDescent="0.45">
      <c r="A48" s="56">
        <v>47</v>
      </c>
      <c r="B48" s="56" t="str">
        <f t="shared" si="1"/>
        <v/>
      </c>
    </row>
    <row r="49" spans="1:2" x14ac:dyDescent="0.45">
      <c r="A49" s="56">
        <v>48</v>
      </c>
      <c r="B49" s="56" t="str">
        <f t="shared" si="1"/>
        <v/>
      </c>
    </row>
    <row r="50" spans="1:2" x14ac:dyDescent="0.45">
      <c r="A50" s="56">
        <v>49</v>
      </c>
      <c r="B50" s="56" t="str">
        <f t="shared" si="1"/>
        <v/>
      </c>
    </row>
    <row r="51" spans="1:2" x14ac:dyDescent="0.45">
      <c r="A51" s="56">
        <v>50</v>
      </c>
      <c r="B51" s="56" t="str">
        <f t="shared" si="1"/>
        <v/>
      </c>
    </row>
    <row r="52" spans="1:2" x14ac:dyDescent="0.45">
      <c r="A52" s="56">
        <v>51</v>
      </c>
      <c r="B52" s="56" t="str">
        <f t="shared" si="1"/>
        <v/>
      </c>
    </row>
    <row r="53" spans="1:2" x14ac:dyDescent="0.45">
      <c r="A53" s="56">
        <v>52</v>
      </c>
      <c r="B53" s="56" t="str">
        <f t="shared" si="1"/>
        <v/>
      </c>
    </row>
    <row r="54" spans="1:2" x14ac:dyDescent="0.45">
      <c r="A54" s="56">
        <v>53</v>
      </c>
      <c r="B54" s="56" t="str">
        <f t="shared" si="1"/>
        <v/>
      </c>
    </row>
    <row r="55" spans="1:2" x14ac:dyDescent="0.45">
      <c r="A55" s="56">
        <v>54</v>
      </c>
      <c r="B55" s="56" t="str">
        <f t="shared" si="1"/>
        <v/>
      </c>
    </row>
    <row r="56" spans="1:2" x14ac:dyDescent="0.45">
      <c r="A56" s="56">
        <v>55</v>
      </c>
      <c r="B56" s="56" t="str">
        <f t="shared" si="1"/>
        <v/>
      </c>
    </row>
    <row r="57" spans="1:2" x14ac:dyDescent="0.45">
      <c r="A57" s="56">
        <v>56</v>
      </c>
      <c r="B57" s="56" t="str">
        <f t="shared" si="1"/>
        <v/>
      </c>
    </row>
    <row r="58" spans="1:2" x14ac:dyDescent="0.45">
      <c r="A58" s="56">
        <v>57</v>
      </c>
      <c r="B58" s="56" t="str">
        <f t="shared" si="1"/>
        <v/>
      </c>
    </row>
    <row r="59" spans="1:2" x14ac:dyDescent="0.45">
      <c r="A59" s="56">
        <v>58</v>
      </c>
      <c r="B59" s="56" t="str">
        <f t="shared" si="1"/>
        <v/>
      </c>
    </row>
    <row r="60" spans="1:2" x14ac:dyDescent="0.45">
      <c r="A60" s="56">
        <v>59</v>
      </c>
      <c r="B60" s="56" t="str">
        <f t="shared" si="1"/>
        <v/>
      </c>
    </row>
    <row r="61" spans="1:2" x14ac:dyDescent="0.45">
      <c r="A61" s="56">
        <v>60</v>
      </c>
      <c r="B61" s="56" t="str">
        <f t="shared" si="1"/>
        <v/>
      </c>
    </row>
    <row r="62" spans="1:2" x14ac:dyDescent="0.45">
      <c r="A62" s="56">
        <v>61</v>
      </c>
      <c r="B62" s="56" t="str">
        <f t="shared" si="1"/>
        <v/>
      </c>
    </row>
    <row r="63" spans="1:2" x14ac:dyDescent="0.45">
      <c r="A63" s="56">
        <v>62</v>
      </c>
      <c r="B63" s="56" t="str">
        <f t="shared" si="1"/>
        <v/>
      </c>
    </row>
    <row r="64" spans="1:2" x14ac:dyDescent="0.45">
      <c r="A64" s="56">
        <v>63</v>
      </c>
      <c r="B64" s="56" t="str">
        <f t="shared" si="1"/>
        <v/>
      </c>
    </row>
    <row r="65" spans="1:2" x14ac:dyDescent="0.45">
      <c r="A65" s="56">
        <v>64</v>
      </c>
      <c r="B65" s="56" t="str">
        <f t="shared" si="1"/>
        <v/>
      </c>
    </row>
    <row r="66" spans="1:2" x14ac:dyDescent="0.45">
      <c r="A66" s="56">
        <v>65</v>
      </c>
      <c r="B66" s="56" t="str">
        <f t="shared" si="1"/>
        <v/>
      </c>
    </row>
    <row r="67" spans="1:2" x14ac:dyDescent="0.45">
      <c r="A67" s="56">
        <v>66</v>
      </c>
      <c r="B67" s="56" t="str">
        <f t="shared" ref="B67:B126" si="7">IF(COUNTBLANK(C67:F67)&gt;0,"",SUM(C67:F67))</f>
        <v/>
      </c>
    </row>
    <row r="68" spans="1:2" x14ac:dyDescent="0.45">
      <c r="A68" s="56">
        <v>67</v>
      </c>
      <c r="B68" s="56" t="str">
        <f t="shared" si="7"/>
        <v/>
      </c>
    </row>
    <row r="69" spans="1:2" x14ac:dyDescent="0.45">
      <c r="A69" s="56">
        <v>68</v>
      </c>
      <c r="B69" s="56" t="str">
        <f t="shared" si="7"/>
        <v/>
      </c>
    </row>
    <row r="70" spans="1:2" x14ac:dyDescent="0.45">
      <c r="A70" s="56">
        <v>69</v>
      </c>
      <c r="B70" s="56" t="str">
        <f t="shared" si="7"/>
        <v/>
      </c>
    </row>
    <row r="71" spans="1:2" x14ac:dyDescent="0.45">
      <c r="A71" s="56">
        <v>70</v>
      </c>
      <c r="B71" s="56" t="str">
        <f t="shared" si="7"/>
        <v/>
      </c>
    </row>
    <row r="72" spans="1:2" x14ac:dyDescent="0.45">
      <c r="A72" s="56">
        <v>71</v>
      </c>
      <c r="B72" s="56" t="str">
        <f t="shared" si="7"/>
        <v/>
      </c>
    </row>
    <row r="73" spans="1:2" x14ac:dyDescent="0.45">
      <c r="A73" s="56">
        <v>72</v>
      </c>
      <c r="B73" s="56" t="str">
        <f t="shared" si="7"/>
        <v/>
      </c>
    </row>
    <row r="74" spans="1:2" x14ac:dyDescent="0.45">
      <c r="A74" s="56">
        <v>73</v>
      </c>
      <c r="B74" s="56" t="str">
        <f t="shared" si="7"/>
        <v/>
      </c>
    </row>
    <row r="75" spans="1:2" x14ac:dyDescent="0.45">
      <c r="A75" s="56">
        <v>74</v>
      </c>
      <c r="B75" s="56" t="str">
        <f t="shared" si="7"/>
        <v/>
      </c>
    </row>
    <row r="76" spans="1:2" x14ac:dyDescent="0.45">
      <c r="A76" s="56">
        <v>75</v>
      </c>
      <c r="B76" s="56" t="str">
        <f t="shared" si="7"/>
        <v/>
      </c>
    </row>
    <row r="77" spans="1:2" x14ac:dyDescent="0.45">
      <c r="A77" s="56">
        <v>76</v>
      </c>
      <c r="B77" s="56" t="str">
        <f t="shared" si="7"/>
        <v/>
      </c>
    </row>
    <row r="78" spans="1:2" x14ac:dyDescent="0.45">
      <c r="A78" s="56">
        <v>77</v>
      </c>
      <c r="B78" s="56" t="str">
        <f t="shared" si="7"/>
        <v/>
      </c>
    </row>
    <row r="79" spans="1:2" x14ac:dyDescent="0.45">
      <c r="A79" s="56">
        <v>78</v>
      </c>
      <c r="B79" s="56" t="str">
        <f t="shared" si="7"/>
        <v/>
      </c>
    </row>
    <row r="80" spans="1:2" x14ac:dyDescent="0.45">
      <c r="A80" s="56">
        <v>79</v>
      </c>
      <c r="B80" s="56" t="str">
        <f t="shared" si="7"/>
        <v/>
      </c>
    </row>
    <row r="81" spans="1:2" x14ac:dyDescent="0.45">
      <c r="A81" s="56">
        <v>80</v>
      </c>
      <c r="B81" s="56" t="str">
        <f t="shared" si="7"/>
        <v/>
      </c>
    </row>
    <row r="82" spans="1:2" x14ac:dyDescent="0.45">
      <c r="A82" s="56">
        <v>81</v>
      </c>
      <c r="B82" s="56" t="str">
        <f t="shared" si="7"/>
        <v/>
      </c>
    </row>
    <row r="83" spans="1:2" x14ac:dyDescent="0.45">
      <c r="A83" s="56">
        <v>82</v>
      </c>
      <c r="B83" s="56" t="str">
        <f t="shared" si="7"/>
        <v/>
      </c>
    </row>
    <row r="84" spans="1:2" x14ac:dyDescent="0.45">
      <c r="A84" s="56">
        <v>83</v>
      </c>
      <c r="B84" s="56" t="str">
        <f t="shared" si="7"/>
        <v/>
      </c>
    </row>
    <row r="85" spans="1:2" x14ac:dyDescent="0.45">
      <c r="A85" s="56">
        <v>84</v>
      </c>
      <c r="B85" s="56" t="str">
        <f t="shared" si="7"/>
        <v/>
      </c>
    </row>
    <row r="86" spans="1:2" x14ac:dyDescent="0.45">
      <c r="A86" s="56">
        <v>85</v>
      </c>
      <c r="B86" s="56" t="str">
        <f t="shared" si="7"/>
        <v/>
      </c>
    </row>
    <row r="87" spans="1:2" x14ac:dyDescent="0.45">
      <c r="A87" s="56">
        <v>86</v>
      </c>
      <c r="B87" s="56" t="str">
        <f t="shared" si="7"/>
        <v/>
      </c>
    </row>
    <row r="88" spans="1:2" x14ac:dyDescent="0.45">
      <c r="A88" s="56">
        <v>87</v>
      </c>
      <c r="B88" s="56" t="str">
        <f t="shared" si="7"/>
        <v/>
      </c>
    </row>
    <row r="89" spans="1:2" x14ac:dyDescent="0.45">
      <c r="A89" s="56">
        <v>88</v>
      </c>
      <c r="B89" s="56" t="str">
        <f t="shared" si="7"/>
        <v/>
      </c>
    </row>
    <row r="90" spans="1:2" x14ac:dyDescent="0.45">
      <c r="A90" s="56">
        <v>89</v>
      </c>
      <c r="B90" s="56" t="str">
        <f t="shared" si="7"/>
        <v/>
      </c>
    </row>
    <row r="91" spans="1:2" x14ac:dyDescent="0.45">
      <c r="A91" s="56">
        <v>90</v>
      </c>
      <c r="B91" s="56" t="str">
        <f t="shared" si="7"/>
        <v/>
      </c>
    </row>
    <row r="92" spans="1:2" x14ac:dyDescent="0.45">
      <c r="A92" s="56">
        <v>91</v>
      </c>
      <c r="B92" s="56" t="str">
        <f t="shared" si="7"/>
        <v/>
      </c>
    </row>
    <row r="93" spans="1:2" x14ac:dyDescent="0.45">
      <c r="A93" s="56">
        <v>92</v>
      </c>
      <c r="B93" s="56" t="str">
        <f t="shared" si="7"/>
        <v/>
      </c>
    </row>
    <row r="94" spans="1:2" x14ac:dyDescent="0.45">
      <c r="A94" s="56">
        <v>93</v>
      </c>
      <c r="B94" s="56" t="str">
        <f t="shared" si="7"/>
        <v/>
      </c>
    </row>
    <row r="95" spans="1:2" x14ac:dyDescent="0.45">
      <c r="A95" s="56">
        <v>94</v>
      </c>
      <c r="B95" s="56" t="str">
        <f t="shared" si="7"/>
        <v/>
      </c>
    </row>
    <row r="96" spans="1:2" x14ac:dyDescent="0.45">
      <c r="A96" s="56">
        <v>95</v>
      </c>
      <c r="B96" s="56" t="str">
        <f t="shared" si="7"/>
        <v/>
      </c>
    </row>
    <row r="97" spans="1:2" x14ac:dyDescent="0.45">
      <c r="A97" s="56">
        <v>96</v>
      </c>
      <c r="B97" s="56" t="str">
        <f t="shared" si="7"/>
        <v/>
      </c>
    </row>
    <row r="98" spans="1:2" x14ac:dyDescent="0.45">
      <c r="A98" s="56">
        <v>97</v>
      </c>
      <c r="B98" s="56" t="str">
        <f t="shared" si="7"/>
        <v/>
      </c>
    </row>
    <row r="99" spans="1:2" x14ac:dyDescent="0.45">
      <c r="A99" s="56">
        <v>98</v>
      </c>
      <c r="B99" s="56" t="str">
        <f t="shared" si="7"/>
        <v/>
      </c>
    </row>
    <row r="100" spans="1:2" x14ac:dyDescent="0.45">
      <c r="A100" s="56">
        <v>99</v>
      </c>
      <c r="B100" s="56" t="str">
        <f t="shared" si="7"/>
        <v/>
      </c>
    </row>
    <row r="101" spans="1:2" x14ac:dyDescent="0.45">
      <c r="A101" s="56">
        <v>100</v>
      </c>
      <c r="B101" s="56" t="str">
        <f t="shared" si="7"/>
        <v/>
      </c>
    </row>
    <row r="102" spans="1:2" x14ac:dyDescent="0.45">
      <c r="A102" s="56">
        <v>101</v>
      </c>
      <c r="B102" s="56" t="str">
        <f t="shared" si="7"/>
        <v/>
      </c>
    </row>
    <row r="103" spans="1:2" x14ac:dyDescent="0.45">
      <c r="A103" s="56">
        <v>102</v>
      </c>
      <c r="B103" s="56" t="str">
        <f t="shared" si="7"/>
        <v/>
      </c>
    </row>
    <row r="104" spans="1:2" x14ac:dyDescent="0.45">
      <c r="A104" s="56">
        <v>103</v>
      </c>
      <c r="B104" s="56" t="str">
        <f t="shared" si="7"/>
        <v/>
      </c>
    </row>
    <row r="105" spans="1:2" x14ac:dyDescent="0.45">
      <c r="A105" s="56">
        <v>104</v>
      </c>
      <c r="B105" s="56" t="str">
        <f t="shared" si="7"/>
        <v/>
      </c>
    </row>
    <row r="106" spans="1:2" x14ac:dyDescent="0.45">
      <c r="A106" s="56">
        <v>105</v>
      </c>
      <c r="B106" s="56" t="str">
        <f t="shared" si="7"/>
        <v/>
      </c>
    </row>
    <row r="107" spans="1:2" x14ac:dyDescent="0.45">
      <c r="A107" s="56">
        <v>106</v>
      </c>
      <c r="B107" s="56" t="str">
        <f t="shared" si="7"/>
        <v/>
      </c>
    </row>
    <row r="108" spans="1:2" x14ac:dyDescent="0.45">
      <c r="A108" s="56">
        <v>107</v>
      </c>
      <c r="B108" s="56" t="str">
        <f t="shared" si="7"/>
        <v/>
      </c>
    </row>
    <row r="109" spans="1:2" x14ac:dyDescent="0.45">
      <c r="A109" s="56">
        <v>108</v>
      </c>
      <c r="B109" s="56" t="str">
        <f t="shared" si="7"/>
        <v/>
      </c>
    </row>
    <row r="110" spans="1:2" x14ac:dyDescent="0.45">
      <c r="A110" s="56">
        <v>109</v>
      </c>
      <c r="B110" s="56" t="str">
        <f t="shared" si="7"/>
        <v/>
      </c>
    </row>
    <row r="111" spans="1:2" x14ac:dyDescent="0.45">
      <c r="A111" s="56">
        <v>110</v>
      </c>
      <c r="B111" s="56" t="str">
        <f t="shared" si="7"/>
        <v/>
      </c>
    </row>
    <row r="112" spans="1:2" x14ac:dyDescent="0.45">
      <c r="A112" s="56">
        <v>111</v>
      </c>
      <c r="B112" s="56" t="str">
        <f t="shared" si="7"/>
        <v/>
      </c>
    </row>
    <row r="113" spans="1:2" x14ac:dyDescent="0.45">
      <c r="A113" s="56">
        <v>112</v>
      </c>
      <c r="B113" s="56" t="str">
        <f t="shared" si="7"/>
        <v/>
      </c>
    </row>
    <row r="114" spans="1:2" x14ac:dyDescent="0.45">
      <c r="A114" s="56">
        <v>113</v>
      </c>
      <c r="B114" s="56" t="str">
        <f t="shared" si="7"/>
        <v/>
      </c>
    </row>
    <row r="115" spans="1:2" x14ac:dyDescent="0.45">
      <c r="A115" s="56">
        <v>114</v>
      </c>
      <c r="B115" s="56" t="str">
        <f t="shared" si="7"/>
        <v/>
      </c>
    </row>
    <row r="116" spans="1:2" x14ac:dyDescent="0.45">
      <c r="A116" s="56">
        <v>115</v>
      </c>
      <c r="B116" s="56" t="str">
        <f t="shared" si="7"/>
        <v/>
      </c>
    </row>
    <row r="117" spans="1:2" x14ac:dyDescent="0.45">
      <c r="A117" s="56">
        <v>116</v>
      </c>
      <c r="B117" s="56" t="str">
        <f t="shared" si="7"/>
        <v/>
      </c>
    </row>
    <row r="118" spans="1:2" x14ac:dyDescent="0.45">
      <c r="A118" s="56">
        <v>117</v>
      </c>
      <c r="B118" s="56" t="str">
        <f t="shared" si="7"/>
        <v/>
      </c>
    </row>
    <row r="119" spans="1:2" x14ac:dyDescent="0.45">
      <c r="A119" s="56">
        <v>118</v>
      </c>
      <c r="B119" s="56" t="str">
        <f t="shared" si="7"/>
        <v/>
      </c>
    </row>
    <row r="120" spans="1:2" x14ac:dyDescent="0.45">
      <c r="A120" s="56">
        <v>119</v>
      </c>
      <c r="B120" s="56" t="str">
        <f t="shared" si="7"/>
        <v/>
      </c>
    </row>
    <row r="121" spans="1:2" x14ac:dyDescent="0.45">
      <c r="A121" s="56">
        <v>120</v>
      </c>
      <c r="B121" s="56" t="str">
        <f t="shared" si="7"/>
        <v/>
      </c>
    </row>
    <row r="122" spans="1:2" x14ac:dyDescent="0.45">
      <c r="A122" s="56">
        <v>121</v>
      </c>
      <c r="B122" s="56" t="str">
        <f t="shared" si="7"/>
        <v/>
      </c>
    </row>
    <row r="123" spans="1:2" x14ac:dyDescent="0.45">
      <c r="A123" s="56">
        <v>122</v>
      </c>
      <c r="B123" s="56" t="str">
        <f t="shared" si="7"/>
        <v/>
      </c>
    </row>
    <row r="124" spans="1:2" x14ac:dyDescent="0.45">
      <c r="A124" s="56">
        <v>123</v>
      </c>
      <c r="B124" s="56" t="str">
        <f t="shared" si="7"/>
        <v/>
      </c>
    </row>
    <row r="125" spans="1:2" x14ac:dyDescent="0.45">
      <c r="A125" s="56">
        <v>124</v>
      </c>
      <c r="B125" s="56" t="str">
        <f t="shared" si="7"/>
        <v/>
      </c>
    </row>
    <row r="126" spans="1:2" x14ac:dyDescent="0.45">
      <c r="A126" s="56">
        <v>125</v>
      </c>
      <c r="B126" s="56" t="str">
        <f t="shared" si="7"/>
        <v/>
      </c>
    </row>
  </sheetData>
  <dataValidations count="3">
    <dataValidation type="list" allowBlank="1" showInputMessage="1" showErrorMessage="1" sqref="G2:G126" xr:uid="{9382C6A7-E4DB-408F-92E9-250393283493}">
      <formula1>"Stayed, Left"</formula1>
    </dataValidation>
    <dataValidation type="list" allowBlank="1" showInputMessage="1" showErrorMessage="1" sqref="H2:H126" xr:uid="{64ABF8C3-C117-4472-ADD1-E05969E7F37D}">
      <formula1>"Yes, No"</formula1>
    </dataValidation>
    <dataValidation type="list" allowBlank="1" showInputMessage="1" showErrorMessage="1" sqref="I2:I126" xr:uid="{B77F9784-9E71-48AC-B8D7-63F7B805D02A}">
      <formula1>"Fired, Quit, Stayed"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G41"/>
  <sheetViews>
    <sheetView topLeftCell="A24" workbookViewId="0">
      <selection activeCell="I42" sqref="I42"/>
    </sheetView>
  </sheetViews>
  <sheetFormatPr defaultRowHeight="14.25" x14ac:dyDescent="0.45"/>
  <cols>
    <col min="2" max="2" width="21.1328125" customWidth="1"/>
    <col min="3" max="3" width="7.265625" customWidth="1"/>
    <col min="4" max="4" width="5.73046875" customWidth="1"/>
    <col min="5" max="5" width="6.1328125" customWidth="1"/>
    <col min="6" max="6" width="6.59765625" customWidth="1"/>
  </cols>
  <sheetData>
    <row r="5" spans="2:7" ht="14.65" thickBot="1" x14ac:dyDescent="0.5"/>
    <row r="6" spans="2:7" ht="28.9" thickBot="1" x14ac:dyDescent="0.5">
      <c r="B6" s="25" t="s">
        <v>40</v>
      </c>
      <c r="C6" s="20" t="s">
        <v>9</v>
      </c>
      <c r="D6" s="14" t="s">
        <v>8</v>
      </c>
      <c r="E6" s="14" t="s">
        <v>10</v>
      </c>
      <c r="F6" s="15" t="s">
        <v>11</v>
      </c>
    </row>
    <row r="7" spans="2:7" ht="15.75" thickBot="1" x14ac:dyDescent="0.5">
      <c r="B7" s="25" t="s">
        <v>34</v>
      </c>
      <c r="C7" s="21">
        <v>-25</v>
      </c>
      <c r="D7" s="11">
        <v>-1</v>
      </c>
      <c r="E7" s="11">
        <v>-2</v>
      </c>
      <c r="F7" s="12">
        <v>1</v>
      </c>
      <c r="G7">
        <f>SUM(C7:F7)</f>
        <v>-27</v>
      </c>
    </row>
    <row r="8" spans="2:7" ht="15.75" thickBot="1" x14ac:dyDescent="0.5">
      <c r="B8" s="25" t="s">
        <v>35</v>
      </c>
      <c r="C8" s="22">
        <v>-1</v>
      </c>
      <c r="D8" s="10">
        <v>0</v>
      </c>
      <c r="E8" s="10">
        <v>1</v>
      </c>
      <c r="F8" s="13">
        <v>0</v>
      </c>
      <c r="G8">
        <f t="shared" ref="G8:G11" si="0">SUM(C8:F8)</f>
        <v>0</v>
      </c>
    </row>
    <row r="9" spans="2:7" ht="15.75" thickBot="1" x14ac:dyDescent="0.5">
      <c r="B9" s="25" t="s">
        <v>36</v>
      </c>
      <c r="C9" s="22">
        <v>5</v>
      </c>
      <c r="D9" s="10">
        <v>3</v>
      </c>
      <c r="E9" s="10">
        <v>0</v>
      </c>
      <c r="F9" s="13">
        <v>-1</v>
      </c>
      <c r="G9" s="51">
        <f t="shared" si="0"/>
        <v>7</v>
      </c>
    </row>
    <row r="10" spans="2:7" ht="15.75" thickBot="1" x14ac:dyDescent="0.5">
      <c r="B10" s="25" t="s">
        <v>37</v>
      </c>
      <c r="C10" s="22">
        <v>6</v>
      </c>
      <c r="D10" s="10">
        <v>3.5</v>
      </c>
      <c r="E10" s="10">
        <v>-1</v>
      </c>
      <c r="F10" s="13">
        <v>-2</v>
      </c>
      <c r="G10">
        <f t="shared" si="0"/>
        <v>6.5</v>
      </c>
    </row>
    <row r="11" spans="2:7" ht="15.75" thickBot="1" x14ac:dyDescent="0.5">
      <c r="B11" s="25" t="s">
        <v>38</v>
      </c>
      <c r="C11" s="23">
        <v>10</v>
      </c>
      <c r="D11" s="16" t="s">
        <v>39</v>
      </c>
      <c r="E11" s="16">
        <v>-2</v>
      </c>
      <c r="F11" s="17">
        <v>-3</v>
      </c>
      <c r="G11">
        <f t="shared" si="0"/>
        <v>5</v>
      </c>
    </row>
    <row r="12" spans="2:7" ht="15.75" thickBot="1" x14ac:dyDescent="0.5">
      <c r="B12" s="25" t="s">
        <v>41</v>
      </c>
      <c r="C12" s="24">
        <v>35</v>
      </c>
      <c r="D12" s="18">
        <v>5</v>
      </c>
      <c r="E12" s="18">
        <v>3</v>
      </c>
      <c r="F12" s="19">
        <v>4</v>
      </c>
    </row>
    <row r="14" spans="2:7" ht="14.65" thickBot="1" x14ac:dyDescent="0.5"/>
    <row r="15" spans="2:7" ht="28.9" thickBot="1" x14ac:dyDescent="0.5">
      <c r="B15" s="25" t="s">
        <v>47</v>
      </c>
      <c r="C15" s="20" t="s">
        <v>9</v>
      </c>
      <c r="D15" s="14" t="s">
        <v>8</v>
      </c>
      <c r="E15" s="14" t="s">
        <v>10</v>
      </c>
      <c r="F15" s="15" t="s">
        <v>11</v>
      </c>
    </row>
    <row r="16" spans="2:7" ht="28.9" thickBot="1" x14ac:dyDescent="0.5">
      <c r="B16" s="27" t="s">
        <v>42</v>
      </c>
      <c r="C16" s="28">
        <v>5</v>
      </c>
      <c r="D16" s="29">
        <v>2</v>
      </c>
      <c r="E16" s="29">
        <v>-2</v>
      </c>
      <c r="F16" s="30">
        <v>2</v>
      </c>
      <c r="G16" s="51">
        <f>SUM(C16:F16)</f>
        <v>7</v>
      </c>
    </row>
    <row r="17" spans="2:7" ht="43.15" thickBot="1" x14ac:dyDescent="0.5">
      <c r="B17" s="27" t="s">
        <v>43</v>
      </c>
      <c r="C17" s="31">
        <v>3</v>
      </c>
      <c r="D17" s="32">
        <v>0</v>
      </c>
      <c r="E17" s="32">
        <v>-1</v>
      </c>
      <c r="F17" s="33">
        <v>1</v>
      </c>
      <c r="G17">
        <f t="shared" ref="G17:G21" si="1">SUM(C17:F17)</f>
        <v>3</v>
      </c>
    </row>
    <row r="18" spans="2:7" ht="43.15" thickBot="1" x14ac:dyDescent="0.5">
      <c r="B18" s="27" t="s">
        <v>44</v>
      </c>
      <c r="C18" s="31">
        <v>2</v>
      </c>
      <c r="D18" s="32">
        <v>0</v>
      </c>
      <c r="E18" s="32">
        <v>-1</v>
      </c>
      <c r="F18" s="33">
        <v>0</v>
      </c>
      <c r="G18">
        <f t="shared" si="1"/>
        <v>1</v>
      </c>
    </row>
    <row r="19" spans="2:7" ht="43.15" thickBot="1" x14ac:dyDescent="0.5">
      <c r="B19" s="27" t="s">
        <v>45</v>
      </c>
      <c r="C19" s="31">
        <v>1</v>
      </c>
      <c r="D19" s="32">
        <v>0</v>
      </c>
      <c r="E19" s="32">
        <v>2</v>
      </c>
      <c r="F19" s="33">
        <v>-1</v>
      </c>
      <c r="G19">
        <f t="shared" si="1"/>
        <v>2</v>
      </c>
    </row>
    <row r="20" spans="2:7" ht="28.9" thickBot="1" x14ac:dyDescent="0.5">
      <c r="B20" s="27" t="s">
        <v>46</v>
      </c>
      <c r="C20" s="34">
        <v>0</v>
      </c>
      <c r="D20" s="35">
        <v>4</v>
      </c>
      <c r="E20" s="35">
        <v>1</v>
      </c>
      <c r="F20" s="36">
        <v>-2</v>
      </c>
      <c r="G20">
        <f t="shared" si="1"/>
        <v>3</v>
      </c>
    </row>
    <row r="21" spans="2:7" ht="15.75" thickBot="1" x14ac:dyDescent="0.5">
      <c r="B21" s="25" t="s">
        <v>41</v>
      </c>
      <c r="C21" s="37">
        <f>5</f>
        <v>5</v>
      </c>
      <c r="D21" s="38">
        <v>4</v>
      </c>
      <c r="E21" s="38">
        <v>4</v>
      </c>
      <c r="F21" s="39">
        <v>4</v>
      </c>
      <c r="G21">
        <f t="shared" si="1"/>
        <v>17</v>
      </c>
    </row>
    <row r="22" spans="2:7" ht="14.65" thickBot="1" x14ac:dyDescent="0.5"/>
    <row r="23" spans="2:7" ht="28.5" x14ac:dyDescent="0.45">
      <c r="B23" s="46" t="s">
        <v>51</v>
      </c>
      <c r="C23" s="44" t="s">
        <v>9</v>
      </c>
      <c r="D23" s="40" t="s">
        <v>8</v>
      </c>
      <c r="E23" s="40" t="s">
        <v>10</v>
      </c>
      <c r="F23" s="41" t="s">
        <v>11</v>
      </c>
    </row>
    <row r="24" spans="2:7" ht="15.4" x14ac:dyDescent="0.45">
      <c r="B24" s="48" t="s">
        <v>48</v>
      </c>
      <c r="C24" s="22">
        <v>-2</v>
      </c>
      <c r="D24" s="10">
        <v>6</v>
      </c>
      <c r="E24" s="10">
        <v>4</v>
      </c>
      <c r="F24" s="13">
        <v>-2</v>
      </c>
      <c r="G24" s="51">
        <f>SUM(C24:F24)</f>
        <v>6</v>
      </c>
    </row>
    <row r="25" spans="2:7" ht="15.4" x14ac:dyDescent="0.45">
      <c r="B25" s="48" t="s">
        <v>49</v>
      </c>
      <c r="C25" s="22">
        <v>0</v>
      </c>
      <c r="D25" s="10">
        <v>1</v>
      </c>
      <c r="E25" s="10">
        <v>2</v>
      </c>
      <c r="F25" s="13">
        <v>0</v>
      </c>
      <c r="G25">
        <f t="shared" ref="G25:G27" si="2">SUM(C25:F25)</f>
        <v>3</v>
      </c>
    </row>
    <row r="26" spans="2:7" ht="15.75" thickBot="1" x14ac:dyDescent="0.5">
      <c r="B26" s="49" t="s">
        <v>50</v>
      </c>
      <c r="C26" s="23">
        <v>1</v>
      </c>
      <c r="D26" s="16">
        <v>-1</v>
      </c>
      <c r="E26" s="16">
        <v>-2</v>
      </c>
      <c r="F26" s="17">
        <v>-1</v>
      </c>
      <c r="G26">
        <f t="shared" si="2"/>
        <v>-3</v>
      </c>
    </row>
    <row r="27" spans="2:7" ht="15.75" thickBot="1" x14ac:dyDescent="0.5">
      <c r="B27" s="27" t="s">
        <v>41</v>
      </c>
      <c r="C27" s="45">
        <f>3</f>
        <v>3</v>
      </c>
      <c r="D27" s="18">
        <v>7</v>
      </c>
      <c r="E27" s="18">
        <v>6</v>
      </c>
      <c r="F27" s="19">
        <v>2</v>
      </c>
      <c r="G27">
        <f t="shared" si="2"/>
        <v>18</v>
      </c>
    </row>
    <row r="28" spans="2:7" ht="14.65" thickBot="1" x14ac:dyDescent="0.5"/>
    <row r="29" spans="2:7" ht="28.5" x14ac:dyDescent="0.45">
      <c r="B29" s="46" t="s">
        <v>54</v>
      </c>
      <c r="C29" s="44" t="s">
        <v>9</v>
      </c>
      <c r="D29" s="40" t="s">
        <v>8</v>
      </c>
      <c r="E29" s="40" t="s">
        <v>10</v>
      </c>
      <c r="F29" s="41" t="s">
        <v>11</v>
      </c>
    </row>
    <row r="30" spans="2:7" ht="15.4" x14ac:dyDescent="0.45">
      <c r="B30" s="48" t="s">
        <v>52</v>
      </c>
      <c r="C30" s="22">
        <v>-2</v>
      </c>
      <c r="D30" s="10">
        <v>2</v>
      </c>
      <c r="E30" s="10">
        <v>0</v>
      </c>
      <c r="F30" s="13">
        <v>1</v>
      </c>
      <c r="G30" s="51">
        <f>SUM(C30:F30)</f>
        <v>1</v>
      </c>
    </row>
    <row r="31" spans="2:7" ht="15.4" x14ac:dyDescent="0.45">
      <c r="B31" s="48" t="s">
        <v>53</v>
      </c>
      <c r="C31" s="22">
        <v>2</v>
      </c>
      <c r="D31" s="10">
        <v>-2</v>
      </c>
      <c r="E31" s="10">
        <v>0</v>
      </c>
      <c r="F31" s="13">
        <v>0</v>
      </c>
      <c r="G31">
        <f t="shared" ref="G31:G32" si="3">SUM(C31:F31)</f>
        <v>0</v>
      </c>
    </row>
    <row r="32" spans="2:7" ht="15.75" thickBot="1" x14ac:dyDescent="0.5">
      <c r="B32" s="50" t="s">
        <v>41</v>
      </c>
      <c r="C32" s="47">
        <f>4</f>
        <v>4</v>
      </c>
      <c r="D32" s="42">
        <v>4</v>
      </c>
      <c r="E32" s="42">
        <v>0</v>
      </c>
      <c r="F32" s="43">
        <v>1</v>
      </c>
      <c r="G32">
        <f t="shared" si="3"/>
        <v>9</v>
      </c>
    </row>
    <row r="34" spans="2:7" ht="14.65" thickBot="1" x14ac:dyDescent="0.5"/>
    <row r="35" spans="2:7" ht="28.5" x14ac:dyDescent="0.45">
      <c r="B35" s="46" t="s">
        <v>55</v>
      </c>
      <c r="C35" s="44" t="s">
        <v>9</v>
      </c>
      <c r="D35" s="40" t="s">
        <v>8</v>
      </c>
      <c r="E35" s="40" t="s">
        <v>10</v>
      </c>
      <c r="F35" s="41" t="s">
        <v>11</v>
      </c>
    </row>
    <row r="36" spans="2:7" ht="15.4" x14ac:dyDescent="0.45">
      <c r="B36" s="48" t="s">
        <v>52</v>
      </c>
      <c r="C36" s="22">
        <v>-20</v>
      </c>
      <c r="D36" s="10">
        <v>-1</v>
      </c>
      <c r="E36" s="10">
        <v>1</v>
      </c>
      <c r="F36" s="13">
        <v>4</v>
      </c>
      <c r="G36">
        <f>SUM(C36:F36)</f>
        <v>-16</v>
      </c>
    </row>
    <row r="37" spans="2:7" ht="15.4" x14ac:dyDescent="0.45">
      <c r="B37" s="48" t="s">
        <v>53</v>
      </c>
      <c r="C37" s="22">
        <v>2</v>
      </c>
      <c r="D37" s="10">
        <v>1</v>
      </c>
      <c r="E37" s="10">
        <v>0</v>
      </c>
      <c r="F37" s="13">
        <v>0</v>
      </c>
      <c r="G37" s="51">
        <f t="shared" ref="G37:G38" si="4">SUM(C37:F37)</f>
        <v>3</v>
      </c>
    </row>
    <row r="38" spans="2:7" ht="15.75" thickBot="1" x14ac:dyDescent="0.5">
      <c r="B38" s="50" t="s">
        <v>41</v>
      </c>
      <c r="C38" s="47">
        <v>22</v>
      </c>
      <c r="D38" s="42">
        <v>2</v>
      </c>
      <c r="E38" s="42">
        <v>1</v>
      </c>
      <c r="F38" s="43">
        <v>4</v>
      </c>
      <c r="G38">
        <f t="shared" si="4"/>
        <v>29</v>
      </c>
    </row>
    <row r="41" spans="2:7" x14ac:dyDescent="0.45">
      <c r="G41">
        <f>G37+G30+G24+G16+G9</f>
        <v>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11"/>
  <sheetViews>
    <sheetView workbookViewId="0">
      <selection activeCell="C19" sqref="C19"/>
    </sheetView>
  </sheetViews>
  <sheetFormatPr defaultRowHeight="14.25" x14ac:dyDescent="0.45"/>
  <cols>
    <col min="2" max="2" width="19.3984375" bestFit="1" customWidth="1"/>
    <col min="3" max="3" width="19.1328125" customWidth="1"/>
    <col min="4" max="4" width="13.59765625" bestFit="1" customWidth="1"/>
  </cols>
  <sheetData>
    <row r="3" spans="2:4" x14ac:dyDescent="0.45">
      <c r="B3" s="26" t="s">
        <v>57</v>
      </c>
      <c r="C3" s="26" t="s">
        <v>58</v>
      </c>
      <c r="D3" s="26" t="s">
        <v>59</v>
      </c>
    </row>
    <row r="5" spans="2:4" x14ac:dyDescent="0.45">
      <c r="B5" s="26" t="s">
        <v>56</v>
      </c>
      <c r="C5" s="52" t="s">
        <v>36</v>
      </c>
      <c r="D5">
        <v>7</v>
      </c>
    </row>
    <row r="6" spans="2:4" ht="27" customHeight="1" x14ac:dyDescent="0.45">
      <c r="B6" s="26" t="s">
        <v>60</v>
      </c>
      <c r="C6" s="53" t="s">
        <v>42</v>
      </c>
      <c r="D6">
        <v>7</v>
      </c>
    </row>
    <row r="7" spans="2:4" ht="18" customHeight="1" x14ac:dyDescent="0.45">
      <c r="B7" s="26" t="s">
        <v>61</v>
      </c>
      <c r="C7" s="53" t="s">
        <v>48</v>
      </c>
      <c r="D7">
        <v>6</v>
      </c>
    </row>
    <row r="8" spans="2:4" x14ac:dyDescent="0.45">
      <c r="B8" s="26" t="s">
        <v>54</v>
      </c>
      <c r="C8" s="52" t="s">
        <v>52</v>
      </c>
      <c r="D8">
        <v>1</v>
      </c>
    </row>
    <row r="9" spans="2:4" x14ac:dyDescent="0.45">
      <c r="B9" s="26" t="s">
        <v>62</v>
      </c>
      <c r="C9" s="52" t="s">
        <v>52</v>
      </c>
      <c r="D9">
        <v>3</v>
      </c>
    </row>
    <row r="11" spans="2:4" x14ac:dyDescent="0.45">
      <c r="B11" s="26" t="s">
        <v>63</v>
      </c>
      <c r="D11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Importance</vt:lpstr>
      <vt:lpstr>Points chart</vt:lpstr>
      <vt:lpstr>Sheet1</vt:lpstr>
      <vt:lpstr>Deal Maximizer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 Prasad</dc:creator>
  <cp:lastModifiedBy>Horacio Falcao</cp:lastModifiedBy>
  <dcterms:created xsi:type="dcterms:W3CDTF">2016-08-02T09:55:59Z</dcterms:created>
  <dcterms:modified xsi:type="dcterms:W3CDTF">2024-06-15T09:56:09Z</dcterms:modified>
</cp:coreProperties>
</file>